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Local\Desktop\PROPOSICION 129 METAS\"/>
    </mc:Choice>
  </mc:AlternateContent>
  <bookViews>
    <workbookView xWindow="0" yWindow="0" windowWidth="20490" windowHeight="760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41" i="1"/>
  <c r="M34" i="1"/>
  <c r="M21" i="1"/>
  <c r="M14" i="1"/>
  <c r="M9" i="1"/>
  <c r="M7" i="1"/>
  <c r="M6" i="1"/>
  <c r="M24" i="1" l="1"/>
  <c r="M4" i="1" l="1"/>
</calcChain>
</file>

<file path=xl/comments1.xml><?xml version="1.0" encoding="utf-8"?>
<comments xmlns="http://schemas.openxmlformats.org/spreadsheetml/2006/main">
  <authors>
    <author>GUIDO ESCOBAR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Gobierno 2,050
Bienestar 2,778
Salud 300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>GUIDO ESCOBAR:</t>
        </r>
        <r>
          <rPr>
            <sz val="9"/>
            <color indexed="81"/>
            <rFont val="Tahoma"/>
            <family val="2"/>
          </rPr>
          <t xml:space="preserve">
Gobierno= 450</t>
        </r>
      </text>
    </comment>
  </commentList>
</comments>
</file>

<file path=xl/sharedStrings.xml><?xml version="1.0" encoding="utf-8"?>
<sst xmlns="http://schemas.openxmlformats.org/spreadsheetml/2006/main" count="418" uniqueCount="114">
  <si>
    <t>Información del Indicador</t>
  </si>
  <si>
    <t>Evaluación 2016</t>
  </si>
  <si>
    <t>Eje</t>
  </si>
  <si>
    <t>Componente</t>
  </si>
  <si>
    <t>Programa</t>
  </si>
  <si>
    <t>Código indicador</t>
  </si>
  <si>
    <t>Indicador 
(Descripción)</t>
  </si>
  <si>
    <t>Unidad de medida</t>
  </si>
  <si>
    <t>LB_2015</t>
  </si>
  <si>
    <t>Nivel de cumplimiento ajustado</t>
  </si>
  <si>
    <t>M-2017</t>
  </si>
  <si>
    <t>Avance de la Meta a Septiembre de 2017</t>
  </si>
  <si>
    <t>Observaciones ( ¿Porqué?)</t>
  </si>
  <si>
    <t>Plan de Choque</t>
  </si>
  <si>
    <t>Responsable</t>
  </si>
  <si>
    <t>Meta</t>
  </si>
  <si>
    <t>Ejecución</t>
  </si>
  <si>
    <t>Semáforo</t>
  </si>
  <si>
    <t>41 Cali social y diversa</t>
  </si>
  <si>
    <t>4101 Construyendo sociedad</t>
  </si>
  <si>
    <t>4101001 Atención integral a la primera infancia</t>
  </si>
  <si>
    <t>Beneficiarios en educación inicial, en el marco de la atención integral con enfoque diverso, diferencial y de género</t>
  </si>
  <si>
    <t>Número</t>
  </si>
  <si>
    <t>Secretaría de Bienestar Social</t>
  </si>
  <si>
    <t>Profesionales cualificados y cuidadores capacitados en habilidades parentales, cuidado y crianza con enfoque de equidad de géneros.</t>
  </si>
  <si>
    <t>NA</t>
  </si>
  <si>
    <t>4101002 Niños, Niñas, Adolescentes y Jóvenes - NNAJ con oportunidades para su desarrollo</t>
  </si>
  <si>
    <t>Personas capacitadas en promoción de liderazgos colectivos para la conformación de plataformas juveniles y para la promoción de derechos y deberes en el marco de la política pública de primera infancia, infancia y adolescencia y política pública de la juventud.</t>
  </si>
  <si>
    <t>Jóvenes participando en la prevención y promoción de procesos de gestión social y comunitaria desde la metodología experiencial con enfoque diferencial en los Centros de Integración Social (CIS)</t>
  </si>
  <si>
    <t>Iniciativas para la innovación social en organizaciones juveniles apoyadas</t>
  </si>
  <si>
    <t>Personas jurídicas y naturales sensibilizadas en la promoción y prevención hacia la erradicación del trabajo infantil</t>
  </si>
  <si>
    <t>4101003 Vida, familia y salud mental</t>
  </si>
  <si>
    <t>Centros de orientación familiar funcionando en equipamientos existentes del municipio</t>
  </si>
  <si>
    <t>Padres, madres, cuidadores y cabeza de hogar formados en promoción para la vida y prevención de factores de riesgo</t>
  </si>
  <si>
    <t>Actores sociales formados en intervención social para el fortalecimiento del tejido social y la integración familiar y comunitaria</t>
  </si>
  <si>
    <t>4101004 Cultura del envejecimiento</t>
  </si>
  <si>
    <t>Atención psicosocial, personal y familiar a la población adulta mayor de comunas y corregimientos.</t>
  </si>
  <si>
    <t>Personas adultas mayores atendidas en modalidad centro vida, larga estancia y hogar de paso</t>
  </si>
  <si>
    <t>Cuidadores de personas con discapacidad y adultos mayores formados en cuidado, manejo, proyecto de vida y derechos</t>
  </si>
  <si>
    <t>Encuentros intergeneracionales realizados</t>
  </si>
  <si>
    <t>Adultos mayores vinculados en actividades que promueven el estilo de vida saludable, autocuidado y acondicionamiento físico</t>
  </si>
  <si>
    <t>Política pública del adulto mayor formulada y aprobada</t>
  </si>
  <si>
    <t>Política pública del adulto mayor implementada</t>
  </si>
  <si>
    <t>Porcentaje</t>
  </si>
  <si>
    <t>4102 Derechos con equidad, superando barreras para la inclusión</t>
  </si>
  <si>
    <t>4102001 Discapacidad sin límites.</t>
  </si>
  <si>
    <t>Cuidadores, comunidad e integrantes de redes de apoyo capacitados en acciones colectivas, deberes y derechos y no discriminación a las personas con discapacidad.</t>
  </si>
  <si>
    <t>Ayudas técnicas y tecnológicas de asistencia a personas con discapacidad sensorial y de movilidad reducida, suministradas.</t>
  </si>
  <si>
    <t>Equipamientos comunitarios (sedes comunales, tertuliaderos, casas de la juventud, centros de desarrollo comunitario) y CALI, accesibles con las normas de señalización en braille y avisos.</t>
  </si>
  <si>
    <t>Personas con discapacidad identificadas en el Registro de Localización y Caracterización de Personas con Discapacidad – SISPRO</t>
  </si>
  <si>
    <t>Personas con discapacidad con apoyo para su movilidad urbana en el SITM MIO</t>
  </si>
  <si>
    <t>4102002 CaliAfro incluyente e influyente.</t>
  </si>
  <si>
    <t>Política Pública Cali CaliAfro formulada y aprobada</t>
  </si>
  <si>
    <t>Eventos de conmemoración afrodescendiente en el marco del Decenio ONU, Alianza Mundial de mandatarios Afro y Encuentros de Hermandad, apoyados, incluidos feria de CaliAfro, construcción de monumento simbólico y reconocimiento público a personas representativas afro en Cali</t>
  </si>
  <si>
    <t>Plan de vida étnico-territorial para los consejos comunitarios (El Hormiguero, Playa Renaciente y Cascajal) formulados.</t>
  </si>
  <si>
    <t>Política Pública Cali CaliAfro implementada</t>
  </si>
  <si>
    <t>4102003 Tradiciones ancestrales indígenas.</t>
  </si>
  <si>
    <t>Personas de las comunidades indígenas capacitadas en el reconocimiento, promoción y restitución de los derechos especiales.</t>
  </si>
  <si>
    <t>Integrantes de las comunidades indígenas empoderadas y fortalecidas desde cada una de sus identidades culturales para generación de productos y servicios diferenciales para una autonomía integral.</t>
  </si>
  <si>
    <t>4102004 Respeto y garantía a los derechos del sector poblacional LGBTI</t>
  </si>
  <si>
    <t>Población LGBTI con atención psicosocial, orientación y fortalecimiento al proyecto de vida.</t>
  </si>
  <si>
    <t>Política Pública de la población con identidad y orientación sexual diversa, formulada y adoptada por el Municipio de Santiago de Cali</t>
  </si>
  <si>
    <t>Política Pública de la población con identidad y orientación sexual diversa, implementada</t>
  </si>
  <si>
    <t>4106 Lucha contra la pobreza extrema</t>
  </si>
  <si>
    <t>4106001 Atención a población en extrema vulnerabilidad</t>
  </si>
  <si>
    <t>Personas habitantes de y en calle atendidas anualmente en la modalidad de hogares y en su sitio de permanencia desde un enfoque diferencial y de derechos.</t>
  </si>
  <si>
    <t>Política pública social municipal para los habitantes de y en situación calle formulada y adoptada.</t>
  </si>
  <si>
    <t>Adecuación de inmueble como hogar de paso para la atención básica y psicosocial, de los habitantes de y en calle</t>
  </si>
  <si>
    <t>NNA con vulneración de derechos reciben atención básica en los hogares de paso.</t>
  </si>
  <si>
    <t>Familias vinculadas a los beneficios de los programas “Más familias en acción” y “Jóvenes en Acción”.</t>
  </si>
  <si>
    <t>Hogares insertados en la estrategia “Red Unidos” orientados para el acceso a la oferta de servicios del Municipio.</t>
  </si>
  <si>
    <t>4106002 Seguridad alimentaria y nutricional.</t>
  </si>
  <si>
    <t>Población vulnerable atendida diariamente en comedores comunitarios de comunas y corregimientos.</t>
  </si>
  <si>
    <t>43 Cali progresa en paz, con seguridad y cultura ciudadana</t>
  </si>
  <si>
    <t>4301 Seguridad, causa común.</t>
  </si>
  <si>
    <t>4301003 No violencia contra la mujer</t>
  </si>
  <si>
    <t>Mujeres víctimas de violencias basadas en género y su núcleo familiar, con atención y orientación primaria, con enfoque e intervención en salud pública</t>
  </si>
  <si>
    <t>Personas vinculadas a la estrategia de prevención de violencias contra la mujer e intervención social.</t>
  </si>
  <si>
    <t>Servidores públicos y contratistas reciben lineamientos para la transversalización de la perspectiva de género y enfoque diferencial para la atención a la ciudadanía.</t>
  </si>
  <si>
    <t>Investigaciones sobre el tema de género y de violencias contra las mujeres en contextos educativos y sociales</t>
  </si>
  <si>
    <t>4304 Atención Integral a las víctimas del conflicto armado</t>
  </si>
  <si>
    <t>4304002 Asistencia y Atención a Víctimas</t>
  </si>
  <si>
    <t>Puntos de información y orientación a las víctimas del conflicto en la ciudad.</t>
  </si>
  <si>
    <t>Hogares víctimas del conflicto que tienen garantizada la subsistencia mínima en el marco de la atención inmediata antes de la decisión sobre la inclusión en el RUV</t>
  </si>
  <si>
    <t>4304003 Reparación Integral.</t>
  </si>
  <si>
    <t>Hogares víctimas de desplazamiento incluidas en el RUV apoyados en la medida de retorno y/o reubicación.</t>
  </si>
  <si>
    <t>4304005 Ejes trasversales.</t>
  </si>
  <si>
    <t>Sistema de información y comunicación para población víctima del conflicto interno implementado</t>
  </si>
  <si>
    <t>Acciones de fortalecimiento a la Mesa municipal de participación efectiva de las víctimas</t>
  </si>
  <si>
    <t>45 Cali participativa y bien gobernada</t>
  </si>
  <si>
    <t>4501 Gerencia pública basada en resultados y la defensa de lo público</t>
  </si>
  <si>
    <t>4501002 Información de calidad para la planificación territorial</t>
  </si>
  <si>
    <t>Observatorio de Políticas Sociales y de participación con enfoque poblacional y diferencial, diseñado e implementado</t>
  </si>
  <si>
    <t>4503 Participación ciudadana</t>
  </si>
  <si>
    <t>4503001 Ciudadanía activa y participativa.</t>
  </si>
  <si>
    <t>Política pública para la mujer y la equidad de género evaluada y ajustada</t>
  </si>
  <si>
    <t>Política Pública de Convivencia Familiar evaluada y ajustada</t>
  </si>
  <si>
    <t>En proceso contractual</t>
  </si>
  <si>
    <t>Demora en el proceso contractual</t>
  </si>
  <si>
    <t>Se adelantaron Convenios con Dos operadores para garantizar el cumplimiento de la meta. Un operador capacita 400 personasy otro operador 50 profesionales</t>
  </si>
  <si>
    <t>Demora en el proceso contractual.
Recepción de propuestas en el proceso contractual 11/09/2017.
Resolución de adjudicación del 20/09/2017</t>
  </si>
  <si>
    <t>Las entidades contratadas tienen la experiencia y el reconocmiento de la población en esta atención</t>
  </si>
  <si>
    <t>El logro de esta meta se alcanza a través de aporte del ICBF de 28,177 y de la SBS</t>
  </si>
  <si>
    <t xml:space="preserve"> </t>
  </si>
  <si>
    <t>Perfeccionamiento de contrato</t>
  </si>
  <si>
    <t>No ha sido aprobada la Política Pública</t>
  </si>
  <si>
    <t>A la fecha se concertó realizar Convenio con entidad reconocida y con expeticia en población indigena</t>
  </si>
  <si>
    <t>En ejecución hasta el 31/10/2017</t>
  </si>
  <si>
    <t>En ejecución hasta el 31/12/2017</t>
  </si>
  <si>
    <t xml:space="preserve">Esta política no ha sido aprobada. </t>
  </si>
  <si>
    <t>Realizar los eventos en el mes de noviembre con entidades competentes</t>
  </si>
  <si>
    <t>Dada la urgencia manifiesta de atención a población vulnerable, se incrementó la atención pasando de 100 a 150 comedores de comunas y corregimientos</t>
  </si>
  <si>
    <t>Perfeccionamiento de  convenio</t>
  </si>
  <si>
    <t>Demora en el proceso contractual, búsqueda de operadores con experiencia para firma de convenio. 
Se dará cumplimiento de esta meta en el último trimestre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</si>
</sst>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24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3" fontId="3" fillId="0" borderId="5" xfId="1" applyNumberFormat="1" applyFont="1" applyFill="1" applyBorder="1" applyAlignment="1">
      <alignment vertical="center"/>
    </xf>
    <xf numFmtId="10" fontId="3" fillId="0" borderId="5" xfId="0" applyNumberFormat="1" applyFont="1" applyFill="1" applyBorder="1" applyAlignment="1">
      <alignment vertical="center"/>
    </xf>
    <xf numFmtId="10" fontId="4" fillId="0" borderId="5" xfId="0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right" vertical="center"/>
    </xf>
    <xf numFmtId="10" fontId="4" fillId="5" borderId="5" xfId="0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left" vertical="center" wrapText="1"/>
    </xf>
    <xf numFmtId="0" fontId="3" fillId="0" borderId="5" xfId="1" applyNumberFormat="1" applyFont="1" applyFill="1" applyBorder="1" applyAlignment="1" applyProtection="1">
      <alignment horizontal="center" vertical="center"/>
    </xf>
    <xf numFmtId="3" fontId="3" fillId="0" borderId="5" xfId="1" applyNumberFormat="1" applyFont="1" applyFill="1" applyBorder="1" applyAlignment="1">
      <alignment vertical="center" wrapText="1"/>
    </xf>
    <xf numFmtId="10" fontId="3" fillId="6" borderId="5" xfId="0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10" fontId="4" fillId="7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5" xfId="1" applyNumberFormat="1" applyFont="1" applyFill="1" applyBorder="1" applyAlignment="1">
      <alignment vertical="center"/>
    </xf>
    <xf numFmtId="1" fontId="3" fillId="4" borderId="5" xfId="1" applyNumberFormat="1" applyFont="1" applyFill="1" applyBorder="1" applyAlignment="1">
      <alignment horizontal="center" vertical="center"/>
    </xf>
    <xf numFmtId="165" fontId="3" fillId="4" borderId="5" xfId="1" applyNumberFormat="1" applyFont="1" applyFill="1" applyBorder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topLeftCell="D1" zoomScaleNormal="100" workbookViewId="0">
      <pane xSplit="2" ySplit="3" topLeftCell="F4" activePane="bottomRight" state="frozen"/>
      <selection activeCell="D1" sqref="D1"/>
      <selection pane="topRight" activeCell="F1" sqref="F1"/>
      <selection pane="bottomLeft" activeCell="D4" sqref="D4"/>
      <selection pane="bottomRight" activeCell="M43" sqref="M43"/>
    </sheetView>
  </sheetViews>
  <sheetFormatPr baseColWidth="10" defaultRowHeight="15" x14ac:dyDescent="0.25"/>
  <cols>
    <col min="1" max="2" width="11.42578125" customWidth="1"/>
    <col min="3" max="3" width="13" customWidth="1"/>
    <col min="4" max="4" width="15.7109375" customWidth="1"/>
    <col min="5" max="5" width="19.5703125" customWidth="1"/>
    <col min="6" max="6" width="11.140625" customWidth="1"/>
    <col min="7" max="7" width="9.28515625" customWidth="1"/>
    <col min="8" max="8" width="9" customWidth="1"/>
    <col min="9" max="9" width="10.28515625" customWidth="1"/>
    <col min="10" max="10" width="11.28515625" customWidth="1"/>
    <col min="11" max="11" width="9.7109375" customWidth="1"/>
    <col min="12" max="12" width="11.42578125" customWidth="1"/>
    <col min="13" max="13" width="14" customWidth="1"/>
    <col min="14" max="15" width="40" style="34" customWidth="1"/>
    <col min="16" max="16" width="24.7109375" customWidth="1"/>
  </cols>
  <sheetData>
    <row r="1" spans="1:16" x14ac:dyDescent="0.25">
      <c r="A1" s="37" t="s">
        <v>0</v>
      </c>
      <c r="B1" s="37"/>
      <c r="C1" s="37"/>
      <c r="D1" s="37"/>
      <c r="E1" s="37"/>
      <c r="F1" s="37"/>
      <c r="G1" s="38"/>
      <c r="H1" s="37" t="s">
        <v>1</v>
      </c>
      <c r="I1" s="37"/>
      <c r="J1" s="37"/>
      <c r="K1" s="37"/>
      <c r="L1" s="1"/>
      <c r="M1" s="2"/>
      <c r="N1" s="31"/>
      <c r="O1" s="31"/>
      <c r="P1" s="3"/>
    </row>
    <row r="2" spans="1:16" ht="30" x14ac:dyDescent="0.25">
      <c r="A2" s="39" t="s">
        <v>2</v>
      </c>
      <c r="B2" s="39" t="s">
        <v>3</v>
      </c>
      <c r="C2" s="39" t="s">
        <v>4</v>
      </c>
      <c r="D2" s="39" t="s">
        <v>5</v>
      </c>
      <c r="E2" s="36" t="s">
        <v>6</v>
      </c>
      <c r="F2" s="36" t="s">
        <v>7</v>
      </c>
      <c r="G2" s="42" t="s">
        <v>8</v>
      </c>
      <c r="H2" s="44">
        <v>2016</v>
      </c>
      <c r="I2" s="44"/>
      <c r="J2" s="45" t="s">
        <v>9</v>
      </c>
      <c r="K2" s="4"/>
      <c r="L2" s="47" t="s">
        <v>10</v>
      </c>
      <c r="M2" s="48" t="s">
        <v>11</v>
      </c>
      <c r="N2" s="50" t="s">
        <v>12</v>
      </c>
      <c r="O2" s="51" t="s">
        <v>13</v>
      </c>
      <c r="P2" s="35" t="s">
        <v>14</v>
      </c>
    </row>
    <row r="3" spans="1:16" x14ac:dyDescent="0.25">
      <c r="A3" s="40"/>
      <c r="B3" s="40"/>
      <c r="C3" s="40"/>
      <c r="D3" s="40"/>
      <c r="E3" s="41"/>
      <c r="F3" s="41"/>
      <c r="G3" s="43"/>
      <c r="H3" s="5" t="s">
        <v>15</v>
      </c>
      <c r="I3" s="5" t="s">
        <v>16</v>
      </c>
      <c r="J3" s="46"/>
      <c r="K3" s="6" t="s">
        <v>17</v>
      </c>
      <c r="L3" s="48"/>
      <c r="M3" s="49"/>
      <c r="N3" s="51"/>
      <c r="O3" s="52"/>
      <c r="P3" s="36"/>
    </row>
    <row r="4" spans="1:16" ht="63.75" x14ac:dyDescent="0.25">
      <c r="A4" s="7" t="s">
        <v>18</v>
      </c>
      <c r="B4" s="8" t="s">
        <v>19</v>
      </c>
      <c r="C4" s="9" t="s">
        <v>20</v>
      </c>
      <c r="D4" s="10">
        <v>41010010001</v>
      </c>
      <c r="E4" s="11" t="s">
        <v>21</v>
      </c>
      <c r="F4" s="11" t="s">
        <v>22</v>
      </c>
      <c r="G4" s="12">
        <v>32397</v>
      </c>
      <c r="H4" s="12">
        <v>33628</v>
      </c>
      <c r="I4" s="12">
        <v>45764</v>
      </c>
      <c r="J4" s="13">
        <v>1</v>
      </c>
      <c r="K4" s="14">
        <v>1</v>
      </c>
      <c r="L4" s="15">
        <v>34906</v>
      </c>
      <c r="M4" s="16">
        <f>28177+6347</f>
        <v>34524</v>
      </c>
      <c r="N4" s="9" t="s">
        <v>102</v>
      </c>
      <c r="O4" s="9" t="s">
        <v>101</v>
      </c>
      <c r="P4" s="11" t="s">
        <v>23</v>
      </c>
    </row>
    <row r="5" spans="1:16" ht="76.5" x14ac:dyDescent="0.25">
      <c r="A5" s="7" t="s">
        <v>18</v>
      </c>
      <c r="B5" s="8" t="s">
        <v>19</v>
      </c>
      <c r="C5" s="9" t="s">
        <v>20</v>
      </c>
      <c r="D5" s="17">
        <v>41010010010</v>
      </c>
      <c r="E5" s="11" t="s">
        <v>24</v>
      </c>
      <c r="F5" s="11" t="s">
        <v>22</v>
      </c>
      <c r="G5" s="12">
        <v>0</v>
      </c>
      <c r="H5" s="12">
        <v>0</v>
      </c>
      <c r="I5" s="12">
        <v>0</v>
      </c>
      <c r="J5" s="18" t="s">
        <v>25</v>
      </c>
      <c r="K5" s="19" t="s">
        <v>25</v>
      </c>
      <c r="L5" s="15">
        <v>450</v>
      </c>
      <c r="M5" s="16">
        <v>0</v>
      </c>
      <c r="N5" s="9" t="s">
        <v>113</v>
      </c>
      <c r="O5" s="9" t="s">
        <v>99</v>
      </c>
      <c r="P5" s="20" t="s">
        <v>23</v>
      </c>
    </row>
    <row r="6" spans="1:16" ht="153" x14ac:dyDescent="0.25">
      <c r="A6" s="7" t="s">
        <v>18</v>
      </c>
      <c r="B6" s="8" t="s">
        <v>19</v>
      </c>
      <c r="C6" s="9" t="s">
        <v>26</v>
      </c>
      <c r="D6" s="21">
        <v>41010020007</v>
      </c>
      <c r="E6" s="11" t="s">
        <v>27</v>
      </c>
      <c r="F6" s="11" t="s">
        <v>22</v>
      </c>
      <c r="G6" s="12">
        <v>2300</v>
      </c>
      <c r="H6" s="12">
        <v>6460</v>
      </c>
      <c r="I6" s="12">
        <v>6588</v>
      </c>
      <c r="J6" s="13">
        <v>1</v>
      </c>
      <c r="K6" s="14">
        <v>1</v>
      </c>
      <c r="L6" s="15">
        <v>7030</v>
      </c>
      <c r="M6" s="16">
        <f>1063+I6</f>
        <v>7651</v>
      </c>
      <c r="N6" s="32" t="s">
        <v>108</v>
      </c>
      <c r="O6" s="9"/>
      <c r="P6" s="22" t="s">
        <v>23</v>
      </c>
    </row>
    <row r="7" spans="1:16" ht="102" x14ac:dyDescent="0.25">
      <c r="A7" s="7" t="s">
        <v>18</v>
      </c>
      <c r="B7" s="8" t="s">
        <v>19</v>
      </c>
      <c r="C7" s="9" t="s">
        <v>26</v>
      </c>
      <c r="D7" s="21">
        <v>41010020008</v>
      </c>
      <c r="E7" s="11" t="s">
        <v>28</v>
      </c>
      <c r="F7" s="11" t="s">
        <v>22</v>
      </c>
      <c r="G7" s="12">
        <v>990</v>
      </c>
      <c r="H7" s="12">
        <v>1980</v>
      </c>
      <c r="I7" s="12">
        <v>1737</v>
      </c>
      <c r="J7" s="13">
        <v>0.75454545454545452</v>
      </c>
      <c r="K7" s="14">
        <v>0.75454545454545452</v>
      </c>
      <c r="L7" s="15">
        <v>2500</v>
      </c>
      <c r="M7" s="16">
        <f>585+I7</f>
        <v>2322</v>
      </c>
      <c r="N7" s="32" t="s">
        <v>108</v>
      </c>
      <c r="O7" s="9"/>
      <c r="P7" s="22" t="s">
        <v>23</v>
      </c>
    </row>
    <row r="8" spans="1:16" ht="102" x14ac:dyDescent="0.25">
      <c r="A8" s="7" t="s">
        <v>18</v>
      </c>
      <c r="B8" s="8" t="s">
        <v>19</v>
      </c>
      <c r="C8" s="9" t="s">
        <v>26</v>
      </c>
      <c r="D8" s="21">
        <v>41010020009</v>
      </c>
      <c r="E8" s="11" t="s">
        <v>29</v>
      </c>
      <c r="F8" s="11" t="s">
        <v>22</v>
      </c>
      <c r="G8" s="12">
        <v>0</v>
      </c>
      <c r="H8" s="12">
        <v>20</v>
      </c>
      <c r="I8" s="12">
        <v>13</v>
      </c>
      <c r="J8" s="13">
        <v>0.65</v>
      </c>
      <c r="K8" s="14">
        <v>0.65</v>
      </c>
      <c r="L8" s="23" t="s">
        <v>25</v>
      </c>
      <c r="M8" s="16" t="s">
        <v>25</v>
      </c>
      <c r="N8" s="32"/>
      <c r="O8" s="32"/>
      <c r="P8" s="22" t="s">
        <v>23</v>
      </c>
    </row>
    <row r="9" spans="1:16" ht="102" x14ac:dyDescent="0.25">
      <c r="A9" s="7" t="s">
        <v>18</v>
      </c>
      <c r="B9" s="8" t="s">
        <v>19</v>
      </c>
      <c r="C9" s="9" t="s">
        <v>26</v>
      </c>
      <c r="D9" s="21">
        <v>41010020010</v>
      </c>
      <c r="E9" s="11" t="s">
        <v>30</v>
      </c>
      <c r="F9" s="11" t="s">
        <v>22</v>
      </c>
      <c r="G9" s="12">
        <v>0</v>
      </c>
      <c r="H9" s="12">
        <v>951</v>
      </c>
      <c r="I9" s="12">
        <v>951</v>
      </c>
      <c r="J9" s="13">
        <v>1</v>
      </c>
      <c r="K9" s="14">
        <v>1</v>
      </c>
      <c r="L9" s="15">
        <v>1891</v>
      </c>
      <c r="M9" s="16">
        <f>595+I9</f>
        <v>1546</v>
      </c>
      <c r="N9" s="32" t="s">
        <v>108</v>
      </c>
      <c r="O9" s="9"/>
      <c r="P9" s="22" t="s">
        <v>23</v>
      </c>
    </row>
    <row r="10" spans="1:16" ht="51" x14ac:dyDescent="0.25">
      <c r="A10" s="7" t="s">
        <v>18</v>
      </c>
      <c r="B10" s="8" t="s">
        <v>19</v>
      </c>
      <c r="C10" s="9" t="s">
        <v>31</v>
      </c>
      <c r="D10" s="10">
        <v>41010030005</v>
      </c>
      <c r="E10" s="11" t="s">
        <v>32</v>
      </c>
      <c r="F10" s="11" t="s">
        <v>22</v>
      </c>
      <c r="G10" s="12">
        <v>0</v>
      </c>
      <c r="H10" s="12">
        <v>0</v>
      </c>
      <c r="I10" s="12">
        <v>0</v>
      </c>
      <c r="J10" s="13" t="s">
        <v>25</v>
      </c>
      <c r="K10" s="25" t="s">
        <v>25</v>
      </c>
      <c r="L10" s="15">
        <v>1</v>
      </c>
      <c r="M10" s="16">
        <v>1</v>
      </c>
      <c r="N10" s="32" t="s">
        <v>108</v>
      </c>
      <c r="O10" s="9"/>
      <c r="P10" s="22" t="s">
        <v>23</v>
      </c>
    </row>
    <row r="11" spans="1:16" ht="76.5" x14ac:dyDescent="0.25">
      <c r="A11" s="7" t="s">
        <v>18</v>
      </c>
      <c r="B11" s="8" t="s">
        <v>19</v>
      </c>
      <c r="C11" s="9" t="s">
        <v>31</v>
      </c>
      <c r="D11" s="10">
        <v>41010030006</v>
      </c>
      <c r="E11" s="11" t="s">
        <v>33</v>
      </c>
      <c r="F11" s="11" t="s">
        <v>22</v>
      </c>
      <c r="G11" s="12">
        <v>926</v>
      </c>
      <c r="H11" s="12">
        <v>2365</v>
      </c>
      <c r="I11" s="12">
        <v>5128</v>
      </c>
      <c r="J11" s="13">
        <v>1</v>
      </c>
      <c r="K11" s="14">
        <v>1</v>
      </c>
      <c r="L11" s="15">
        <v>3352</v>
      </c>
      <c r="M11" s="16">
        <v>0</v>
      </c>
      <c r="N11" s="9" t="s">
        <v>98</v>
      </c>
      <c r="O11" s="9"/>
      <c r="P11" s="22" t="s">
        <v>23</v>
      </c>
    </row>
    <row r="12" spans="1:16" ht="63.75" x14ac:dyDescent="0.25">
      <c r="A12" s="7" t="s">
        <v>18</v>
      </c>
      <c r="B12" s="8" t="s">
        <v>19</v>
      </c>
      <c r="C12" s="9" t="s">
        <v>31</v>
      </c>
      <c r="D12" s="10">
        <v>41010030007</v>
      </c>
      <c r="E12" s="11" t="s">
        <v>34</v>
      </c>
      <c r="F12" s="11" t="s">
        <v>22</v>
      </c>
      <c r="G12" s="12">
        <v>640</v>
      </c>
      <c r="H12" s="12">
        <v>1180</v>
      </c>
      <c r="I12" s="12">
        <v>1010</v>
      </c>
      <c r="J12" s="13">
        <v>0.68518518518518523</v>
      </c>
      <c r="K12" s="14">
        <v>0.68518518518518523</v>
      </c>
      <c r="L12" s="15" t="s">
        <v>25</v>
      </c>
      <c r="M12" s="16"/>
      <c r="N12" s="9"/>
      <c r="O12" s="9"/>
      <c r="P12" s="22" t="s">
        <v>23</v>
      </c>
    </row>
    <row r="13" spans="1:16" ht="51" x14ac:dyDescent="0.25">
      <c r="A13" s="7" t="s">
        <v>18</v>
      </c>
      <c r="B13" s="8" t="s">
        <v>19</v>
      </c>
      <c r="C13" s="9" t="s">
        <v>35</v>
      </c>
      <c r="D13" s="10">
        <v>41010040001</v>
      </c>
      <c r="E13" s="11" t="s">
        <v>36</v>
      </c>
      <c r="F13" s="11" t="s">
        <v>22</v>
      </c>
      <c r="G13" s="12">
        <v>3000</v>
      </c>
      <c r="H13" s="12">
        <v>5090</v>
      </c>
      <c r="I13" s="12">
        <v>5090</v>
      </c>
      <c r="J13" s="13">
        <v>1</v>
      </c>
      <c r="K13" s="14">
        <v>1</v>
      </c>
      <c r="L13" s="15">
        <v>6590</v>
      </c>
      <c r="M13" s="16">
        <v>5200</v>
      </c>
      <c r="N13" s="32" t="s">
        <v>108</v>
      </c>
      <c r="O13" s="9"/>
      <c r="P13" s="22" t="s">
        <v>23</v>
      </c>
    </row>
    <row r="14" spans="1:16" ht="51" x14ac:dyDescent="0.25">
      <c r="A14" s="7" t="s">
        <v>18</v>
      </c>
      <c r="B14" s="8" t="s">
        <v>19</v>
      </c>
      <c r="C14" s="9" t="s">
        <v>35</v>
      </c>
      <c r="D14" s="10">
        <v>41010040002</v>
      </c>
      <c r="E14" s="11" t="s">
        <v>37</v>
      </c>
      <c r="F14" s="11" t="s">
        <v>22</v>
      </c>
      <c r="G14" s="12">
        <v>619</v>
      </c>
      <c r="H14" s="12">
        <v>1246</v>
      </c>
      <c r="I14" s="12">
        <v>1317</v>
      </c>
      <c r="J14" s="13">
        <v>1</v>
      </c>
      <c r="K14" s="14">
        <v>1</v>
      </c>
      <c r="L14" s="15">
        <v>1396</v>
      </c>
      <c r="M14" s="16">
        <f>150+I14</f>
        <v>1467</v>
      </c>
      <c r="N14" s="32" t="s">
        <v>108</v>
      </c>
      <c r="O14" s="9"/>
      <c r="P14" s="22" t="s">
        <v>23</v>
      </c>
    </row>
    <row r="15" spans="1:16" ht="63.75" x14ac:dyDescent="0.25">
      <c r="A15" s="7" t="s">
        <v>18</v>
      </c>
      <c r="B15" s="8" t="s">
        <v>19</v>
      </c>
      <c r="C15" s="9" t="s">
        <v>35</v>
      </c>
      <c r="D15" s="10">
        <v>41010040003</v>
      </c>
      <c r="E15" s="11" t="s">
        <v>38</v>
      </c>
      <c r="F15" s="11" t="s">
        <v>22</v>
      </c>
      <c r="G15" s="12">
        <v>0</v>
      </c>
      <c r="H15" s="12">
        <v>0</v>
      </c>
      <c r="I15" s="12">
        <v>0</v>
      </c>
      <c r="J15" s="18" t="s">
        <v>25</v>
      </c>
      <c r="K15" s="19" t="s">
        <v>25</v>
      </c>
      <c r="L15" s="15">
        <v>225</v>
      </c>
      <c r="M15" s="16">
        <v>0</v>
      </c>
      <c r="N15" s="9" t="s">
        <v>98</v>
      </c>
      <c r="O15" s="9"/>
      <c r="P15" s="22" t="s">
        <v>23</v>
      </c>
    </row>
    <row r="16" spans="1:16" ht="38.25" x14ac:dyDescent="0.25">
      <c r="A16" s="7" t="s">
        <v>18</v>
      </c>
      <c r="B16" s="8" t="s">
        <v>19</v>
      </c>
      <c r="C16" s="9" t="s">
        <v>35</v>
      </c>
      <c r="D16" s="10">
        <v>41010040004</v>
      </c>
      <c r="E16" s="11" t="s">
        <v>39</v>
      </c>
      <c r="F16" s="11" t="s">
        <v>22</v>
      </c>
      <c r="G16" s="12">
        <v>3</v>
      </c>
      <c r="H16" s="12">
        <v>0</v>
      </c>
      <c r="I16" s="12">
        <v>0</v>
      </c>
      <c r="J16" s="18" t="s">
        <v>25</v>
      </c>
      <c r="K16" s="19" t="s">
        <v>25</v>
      </c>
      <c r="L16" s="23" t="s">
        <v>25</v>
      </c>
      <c r="M16" s="16" t="s">
        <v>25</v>
      </c>
      <c r="N16" s="32"/>
      <c r="O16" s="32"/>
      <c r="P16" s="22" t="s">
        <v>23</v>
      </c>
    </row>
    <row r="17" spans="1:16" ht="76.5" x14ac:dyDescent="0.25">
      <c r="A17" s="7" t="s">
        <v>18</v>
      </c>
      <c r="B17" s="8" t="s">
        <v>19</v>
      </c>
      <c r="C17" s="9" t="s">
        <v>35</v>
      </c>
      <c r="D17" s="10">
        <v>41010040005</v>
      </c>
      <c r="E17" s="11" t="s">
        <v>40</v>
      </c>
      <c r="F17" s="26" t="s">
        <v>22</v>
      </c>
      <c r="G17" s="12">
        <v>1200</v>
      </c>
      <c r="H17" s="12">
        <v>0</v>
      </c>
      <c r="I17" s="12">
        <v>0</v>
      </c>
      <c r="J17" s="18" t="s">
        <v>25</v>
      </c>
      <c r="K17" s="19" t="s">
        <v>25</v>
      </c>
      <c r="L17" s="15">
        <v>2580</v>
      </c>
      <c r="M17" s="16">
        <v>0</v>
      </c>
      <c r="N17" s="9" t="s">
        <v>98</v>
      </c>
      <c r="O17" s="9"/>
      <c r="P17" s="22" t="s">
        <v>23</v>
      </c>
    </row>
    <row r="18" spans="1:16" ht="38.25" x14ac:dyDescent="0.25">
      <c r="A18" s="7" t="s">
        <v>18</v>
      </c>
      <c r="B18" s="8" t="s">
        <v>19</v>
      </c>
      <c r="C18" s="9" t="s">
        <v>35</v>
      </c>
      <c r="D18" s="10">
        <v>41010040009</v>
      </c>
      <c r="E18" s="11" t="s">
        <v>41</v>
      </c>
      <c r="F18" s="11" t="s">
        <v>22</v>
      </c>
      <c r="G18" s="12">
        <v>0</v>
      </c>
      <c r="H18" s="12">
        <v>0</v>
      </c>
      <c r="I18" s="12">
        <v>0</v>
      </c>
      <c r="J18" s="18" t="s">
        <v>25</v>
      </c>
      <c r="K18" s="19" t="s">
        <v>25</v>
      </c>
      <c r="L18" s="15">
        <v>1</v>
      </c>
      <c r="M18" s="16">
        <v>1</v>
      </c>
      <c r="N18" s="33"/>
      <c r="O18" s="33"/>
      <c r="P18" s="22" t="s">
        <v>23</v>
      </c>
    </row>
    <row r="19" spans="1:16" ht="38.25" x14ac:dyDescent="0.25">
      <c r="A19" s="7" t="s">
        <v>18</v>
      </c>
      <c r="B19" s="8" t="s">
        <v>19</v>
      </c>
      <c r="C19" s="9" t="s">
        <v>35</v>
      </c>
      <c r="D19" s="10">
        <v>41010040010</v>
      </c>
      <c r="E19" s="11" t="s">
        <v>42</v>
      </c>
      <c r="F19" s="11" t="s">
        <v>43</v>
      </c>
      <c r="G19" s="27">
        <v>0</v>
      </c>
      <c r="H19" s="27">
        <v>0</v>
      </c>
      <c r="I19" s="27">
        <v>0</v>
      </c>
      <c r="J19" s="18" t="s">
        <v>25</v>
      </c>
      <c r="K19" s="19" t="s">
        <v>25</v>
      </c>
      <c r="L19" s="23" t="s">
        <v>25</v>
      </c>
      <c r="M19" s="16" t="s">
        <v>25</v>
      </c>
      <c r="N19" s="33"/>
      <c r="O19" s="33"/>
      <c r="P19" s="22" t="s">
        <v>23</v>
      </c>
    </row>
    <row r="20" spans="1:16" ht="102" x14ac:dyDescent="0.25">
      <c r="A20" s="7" t="s">
        <v>18</v>
      </c>
      <c r="B20" s="8" t="s">
        <v>44</v>
      </c>
      <c r="C20" s="9" t="s">
        <v>45</v>
      </c>
      <c r="D20" s="10">
        <v>41020010001</v>
      </c>
      <c r="E20" s="11" t="s">
        <v>46</v>
      </c>
      <c r="F20" s="11" t="s">
        <v>22</v>
      </c>
      <c r="G20" s="12">
        <v>3000</v>
      </c>
      <c r="H20" s="12">
        <v>5305</v>
      </c>
      <c r="I20" s="12">
        <v>4680</v>
      </c>
      <c r="J20" s="13">
        <v>0.72885032537960959</v>
      </c>
      <c r="K20" s="14">
        <v>0.72885032537960959</v>
      </c>
      <c r="L20" s="28">
        <v>6685</v>
      </c>
      <c r="M20" s="16">
        <v>0</v>
      </c>
      <c r="N20" s="9" t="s">
        <v>98</v>
      </c>
      <c r="O20" s="33"/>
      <c r="P20" s="22" t="s">
        <v>23</v>
      </c>
    </row>
    <row r="21" spans="1:16" ht="63.75" x14ac:dyDescent="0.25">
      <c r="A21" s="7" t="s">
        <v>18</v>
      </c>
      <c r="B21" s="8" t="s">
        <v>44</v>
      </c>
      <c r="C21" s="9" t="s">
        <v>45</v>
      </c>
      <c r="D21" s="10">
        <v>41020010002</v>
      </c>
      <c r="E21" s="11" t="s">
        <v>47</v>
      </c>
      <c r="F21" s="11" t="s">
        <v>22</v>
      </c>
      <c r="G21" s="12">
        <v>3500</v>
      </c>
      <c r="H21" s="12">
        <v>5277</v>
      </c>
      <c r="I21" s="12">
        <v>5277</v>
      </c>
      <c r="J21" s="13">
        <v>1</v>
      </c>
      <c r="K21" s="14">
        <v>1</v>
      </c>
      <c r="L21" s="28">
        <v>5417</v>
      </c>
      <c r="M21" s="16">
        <f>+I21+140</f>
        <v>5417</v>
      </c>
      <c r="N21" s="32" t="s">
        <v>108</v>
      </c>
      <c r="O21" s="9"/>
      <c r="P21" s="22" t="s">
        <v>23</v>
      </c>
    </row>
    <row r="22" spans="1:16" ht="102" x14ac:dyDescent="0.25">
      <c r="A22" s="7" t="s">
        <v>18</v>
      </c>
      <c r="B22" s="8" t="s">
        <v>44</v>
      </c>
      <c r="C22" s="9" t="s">
        <v>45</v>
      </c>
      <c r="D22" s="10">
        <v>41020010003</v>
      </c>
      <c r="E22" s="11" t="s">
        <v>48</v>
      </c>
      <c r="F22" s="11" t="s">
        <v>22</v>
      </c>
      <c r="G22" s="12">
        <v>0</v>
      </c>
      <c r="H22" s="12">
        <v>0</v>
      </c>
      <c r="I22" s="12">
        <v>0</v>
      </c>
      <c r="J22" s="18" t="s">
        <v>25</v>
      </c>
      <c r="K22" s="19" t="s">
        <v>25</v>
      </c>
      <c r="L22" s="23" t="s">
        <v>25</v>
      </c>
      <c r="M22" s="16" t="s">
        <v>25</v>
      </c>
      <c r="N22" s="32"/>
      <c r="O22" s="32"/>
      <c r="P22" s="22" t="s">
        <v>23</v>
      </c>
    </row>
    <row r="23" spans="1:16" ht="76.5" x14ac:dyDescent="0.25">
      <c r="A23" s="7" t="s">
        <v>18</v>
      </c>
      <c r="B23" s="8" t="s">
        <v>44</v>
      </c>
      <c r="C23" s="9" t="s">
        <v>45</v>
      </c>
      <c r="D23" s="10">
        <v>41020010004</v>
      </c>
      <c r="E23" s="11" t="s">
        <v>49</v>
      </c>
      <c r="F23" s="11" t="s">
        <v>22</v>
      </c>
      <c r="G23" s="12">
        <v>49730</v>
      </c>
      <c r="H23" s="12">
        <v>55730</v>
      </c>
      <c r="I23" s="12">
        <v>55730</v>
      </c>
      <c r="J23" s="13">
        <v>1</v>
      </c>
      <c r="K23" s="14">
        <v>1</v>
      </c>
      <c r="L23" s="28">
        <v>61730</v>
      </c>
      <c r="M23" s="16">
        <v>0</v>
      </c>
      <c r="N23" s="9" t="s">
        <v>100</v>
      </c>
      <c r="O23" s="9"/>
      <c r="P23" s="22" t="s">
        <v>23</v>
      </c>
    </row>
    <row r="24" spans="1:16" ht="63.75" x14ac:dyDescent="0.25">
      <c r="A24" s="7" t="s">
        <v>18</v>
      </c>
      <c r="B24" s="8" t="s">
        <v>44</v>
      </c>
      <c r="C24" s="9" t="s">
        <v>45</v>
      </c>
      <c r="D24" s="10">
        <v>41020010005</v>
      </c>
      <c r="E24" s="11" t="s">
        <v>50</v>
      </c>
      <c r="F24" s="11" t="s">
        <v>22</v>
      </c>
      <c r="G24" s="12">
        <v>770</v>
      </c>
      <c r="H24" s="12">
        <v>0</v>
      </c>
      <c r="I24" s="12">
        <v>0</v>
      </c>
      <c r="J24" s="18" t="s">
        <v>25</v>
      </c>
      <c r="K24" s="19" t="s">
        <v>25</v>
      </c>
      <c r="L24" s="28">
        <v>1120</v>
      </c>
      <c r="M24" s="16">
        <f>350+G24</f>
        <v>1120</v>
      </c>
      <c r="N24" s="9"/>
      <c r="O24" s="9"/>
      <c r="P24" s="22" t="s">
        <v>23</v>
      </c>
    </row>
    <row r="25" spans="1:16" ht="63.75" x14ac:dyDescent="0.25">
      <c r="A25" s="7" t="s">
        <v>18</v>
      </c>
      <c r="B25" s="8" t="s">
        <v>44</v>
      </c>
      <c r="C25" s="9" t="s">
        <v>51</v>
      </c>
      <c r="D25" s="10">
        <v>41020020001</v>
      </c>
      <c r="E25" s="11" t="s">
        <v>52</v>
      </c>
      <c r="F25" s="11" t="s">
        <v>22</v>
      </c>
      <c r="G25" s="12">
        <v>0</v>
      </c>
      <c r="H25" s="12">
        <v>1</v>
      </c>
      <c r="I25" s="12">
        <v>0</v>
      </c>
      <c r="J25" s="13">
        <v>0</v>
      </c>
      <c r="K25" s="14">
        <v>0</v>
      </c>
      <c r="L25" s="23" t="s">
        <v>25</v>
      </c>
      <c r="M25" s="16">
        <v>0</v>
      </c>
      <c r="N25" s="32" t="s">
        <v>109</v>
      </c>
      <c r="O25" s="32"/>
      <c r="P25" s="22" t="s">
        <v>23</v>
      </c>
    </row>
    <row r="26" spans="1:16" ht="178.5" x14ac:dyDescent="0.25">
      <c r="A26" s="7" t="s">
        <v>18</v>
      </c>
      <c r="B26" s="8" t="s">
        <v>44</v>
      </c>
      <c r="C26" s="9" t="s">
        <v>51</v>
      </c>
      <c r="D26" s="10">
        <v>41020020002</v>
      </c>
      <c r="E26" s="11" t="s">
        <v>53</v>
      </c>
      <c r="F26" s="11" t="s">
        <v>22</v>
      </c>
      <c r="G26" s="12">
        <v>0</v>
      </c>
      <c r="H26" s="12">
        <v>0</v>
      </c>
      <c r="I26" s="12">
        <v>0</v>
      </c>
      <c r="J26" s="18" t="s">
        <v>25</v>
      </c>
      <c r="K26" s="19" t="s">
        <v>25</v>
      </c>
      <c r="L26" s="15">
        <v>8</v>
      </c>
      <c r="M26" s="16">
        <v>1</v>
      </c>
      <c r="N26" s="9" t="s">
        <v>97</v>
      </c>
      <c r="O26" s="9" t="s">
        <v>110</v>
      </c>
      <c r="P26" s="22" t="s">
        <v>23</v>
      </c>
    </row>
    <row r="27" spans="1:16" ht="76.5" x14ac:dyDescent="0.25">
      <c r="A27" s="7" t="s">
        <v>18</v>
      </c>
      <c r="B27" s="8" t="s">
        <v>44</v>
      </c>
      <c r="C27" s="9" t="s">
        <v>51</v>
      </c>
      <c r="D27" s="10">
        <v>41020020003</v>
      </c>
      <c r="E27" s="11" t="s">
        <v>54</v>
      </c>
      <c r="F27" s="11" t="s">
        <v>22</v>
      </c>
      <c r="G27" s="12">
        <v>0</v>
      </c>
      <c r="H27" s="12">
        <v>0</v>
      </c>
      <c r="I27" s="12">
        <v>0</v>
      </c>
      <c r="J27" s="18" t="s">
        <v>25</v>
      </c>
      <c r="K27" s="19" t="s">
        <v>25</v>
      </c>
      <c r="L27" s="15">
        <v>1</v>
      </c>
      <c r="M27" s="16">
        <v>0</v>
      </c>
      <c r="N27" s="9" t="s">
        <v>104</v>
      </c>
      <c r="O27" s="9" t="s">
        <v>103</v>
      </c>
      <c r="P27" s="22" t="s">
        <v>23</v>
      </c>
    </row>
    <row r="28" spans="1:16" ht="63.75" x14ac:dyDescent="0.25">
      <c r="A28" s="7" t="s">
        <v>18</v>
      </c>
      <c r="B28" s="8" t="s">
        <v>44</v>
      </c>
      <c r="C28" s="9" t="s">
        <v>51</v>
      </c>
      <c r="D28" s="10">
        <v>41020020008</v>
      </c>
      <c r="E28" s="11" t="s">
        <v>55</v>
      </c>
      <c r="F28" s="11" t="s">
        <v>43</v>
      </c>
      <c r="G28" s="27">
        <v>0</v>
      </c>
      <c r="H28" s="27">
        <v>0</v>
      </c>
      <c r="I28" s="27">
        <v>0</v>
      </c>
      <c r="J28" s="18" t="s">
        <v>25</v>
      </c>
      <c r="K28" s="19" t="s">
        <v>25</v>
      </c>
      <c r="L28" s="23" t="s">
        <v>25</v>
      </c>
      <c r="M28" s="16" t="s">
        <v>25</v>
      </c>
      <c r="N28" s="32" t="s">
        <v>105</v>
      </c>
      <c r="O28" s="32"/>
      <c r="P28" s="22" t="s">
        <v>23</v>
      </c>
    </row>
    <row r="29" spans="1:16" ht="76.5" x14ac:dyDescent="0.25">
      <c r="A29" s="7" t="s">
        <v>18</v>
      </c>
      <c r="B29" s="8" t="s">
        <v>44</v>
      </c>
      <c r="C29" s="9" t="s">
        <v>56</v>
      </c>
      <c r="D29" s="10">
        <v>41020030001</v>
      </c>
      <c r="E29" s="11" t="s">
        <v>57</v>
      </c>
      <c r="F29" s="11" t="s">
        <v>22</v>
      </c>
      <c r="G29" s="12">
        <v>300</v>
      </c>
      <c r="H29" s="12">
        <v>635</v>
      </c>
      <c r="I29" s="12">
        <v>685</v>
      </c>
      <c r="J29" s="13">
        <v>1</v>
      </c>
      <c r="K29" s="14">
        <v>1</v>
      </c>
      <c r="L29" s="15">
        <v>1085</v>
      </c>
      <c r="M29" s="16">
        <v>30</v>
      </c>
      <c r="N29" s="9" t="s">
        <v>98</v>
      </c>
      <c r="O29" s="9" t="s">
        <v>106</v>
      </c>
      <c r="P29" s="22" t="s">
        <v>23</v>
      </c>
    </row>
    <row r="30" spans="1:16" ht="102" x14ac:dyDescent="0.25">
      <c r="A30" s="7" t="s">
        <v>18</v>
      </c>
      <c r="B30" s="8" t="s">
        <v>44</v>
      </c>
      <c r="C30" s="9" t="s">
        <v>56</v>
      </c>
      <c r="D30" s="10">
        <v>41020030002</v>
      </c>
      <c r="E30" s="11" t="s">
        <v>58</v>
      </c>
      <c r="F30" s="11" t="s">
        <v>22</v>
      </c>
      <c r="G30" s="12">
        <v>120</v>
      </c>
      <c r="H30" s="12">
        <v>0</v>
      </c>
      <c r="I30" s="12">
        <v>0</v>
      </c>
      <c r="J30" s="18" t="s">
        <v>25</v>
      </c>
      <c r="K30" s="19" t="s">
        <v>25</v>
      </c>
      <c r="L30" s="15">
        <v>240</v>
      </c>
      <c r="M30" s="16">
        <v>0</v>
      </c>
      <c r="N30" s="9" t="s">
        <v>107</v>
      </c>
      <c r="O30" s="9"/>
      <c r="P30" s="22" t="s">
        <v>23</v>
      </c>
    </row>
    <row r="31" spans="1:16" ht="63.75" x14ac:dyDescent="0.25">
      <c r="A31" s="7" t="s">
        <v>18</v>
      </c>
      <c r="B31" s="8" t="s">
        <v>44</v>
      </c>
      <c r="C31" s="9" t="s">
        <v>59</v>
      </c>
      <c r="D31" s="10">
        <v>41020040001</v>
      </c>
      <c r="E31" s="11" t="s">
        <v>60</v>
      </c>
      <c r="F31" s="11" t="s">
        <v>22</v>
      </c>
      <c r="G31" s="12">
        <v>0</v>
      </c>
      <c r="H31" s="12">
        <v>0</v>
      </c>
      <c r="I31" s="12">
        <v>0</v>
      </c>
      <c r="J31" s="18" t="s">
        <v>25</v>
      </c>
      <c r="K31" s="19" t="s">
        <v>25</v>
      </c>
      <c r="L31" s="15">
        <v>334</v>
      </c>
      <c r="M31" s="16">
        <v>108</v>
      </c>
      <c r="N31" s="9" t="s">
        <v>108</v>
      </c>
      <c r="O31" s="9"/>
      <c r="P31" s="22" t="s">
        <v>23</v>
      </c>
    </row>
    <row r="32" spans="1:16" ht="76.5" x14ac:dyDescent="0.25">
      <c r="A32" s="7" t="s">
        <v>18</v>
      </c>
      <c r="B32" s="8" t="s">
        <v>44</v>
      </c>
      <c r="C32" s="9" t="s">
        <v>59</v>
      </c>
      <c r="D32" s="10">
        <v>41020040005</v>
      </c>
      <c r="E32" s="11" t="s">
        <v>61</v>
      </c>
      <c r="F32" s="11" t="s">
        <v>22</v>
      </c>
      <c r="G32" s="12">
        <v>0</v>
      </c>
      <c r="H32" s="12">
        <v>1</v>
      </c>
      <c r="I32" s="12">
        <v>0</v>
      </c>
      <c r="J32" s="13">
        <v>0</v>
      </c>
      <c r="K32" s="14">
        <v>0</v>
      </c>
      <c r="L32" s="23" t="s">
        <v>25</v>
      </c>
      <c r="M32" s="16" t="s">
        <v>25</v>
      </c>
      <c r="N32" s="9" t="s">
        <v>109</v>
      </c>
      <c r="O32" s="32"/>
      <c r="P32" s="22" t="s">
        <v>23</v>
      </c>
    </row>
    <row r="33" spans="1:16" ht="63.75" x14ac:dyDescent="0.25">
      <c r="A33" s="7" t="s">
        <v>18</v>
      </c>
      <c r="B33" s="8" t="s">
        <v>44</v>
      </c>
      <c r="C33" s="9" t="s">
        <v>59</v>
      </c>
      <c r="D33" s="10">
        <v>41020040006</v>
      </c>
      <c r="E33" s="11" t="s">
        <v>62</v>
      </c>
      <c r="F33" s="11" t="s">
        <v>43</v>
      </c>
      <c r="G33" s="27">
        <v>0</v>
      </c>
      <c r="H33" s="27">
        <v>0</v>
      </c>
      <c r="I33" s="27">
        <v>0</v>
      </c>
      <c r="J33" s="18" t="s">
        <v>25</v>
      </c>
      <c r="K33" s="19" t="s">
        <v>25</v>
      </c>
      <c r="L33" s="29">
        <v>3</v>
      </c>
      <c r="M33" s="16">
        <v>0</v>
      </c>
      <c r="N33" s="9" t="s">
        <v>109</v>
      </c>
      <c r="O33" s="9"/>
      <c r="P33" s="22" t="s">
        <v>23</v>
      </c>
    </row>
    <row r="34" spans="1:16" ht="89.25" x14ac:dyDescent="0.25">
      <c r="A34" s="7" t="s">
        <v>18</v>
      </c>
      <c r="B34" s="8" t="s">
        <v>63</v>
      </c>
      <c r="C34" s="9" t="s">
        <v>64</v>
      </c>
      <c r="D34" s="10">
        <v>41060010001</v>
      </c>
      <c r="E34" s="11" t="s">
        <v>65</v>
      </c>
      <c r="F34" s="11" t="s">
        <v>22</v>
      </c>
      <c r="G34" s="12">
        <v>600</v>
      </c>
      <c r="H34" s="12">
        <v>1060</v>
      </c>
      <c r="I34" s="12">
        <v>1681</v>
      </c>
      <c r="J34" s="13">
        <v>1</v>
      </c>
      <c r="K34" s="14">
        <v>1</v>
      </c>
      <c r="L34" s="15">
        <v>730</v>
      </c>
      <c r="M34" s="16">
        <f>1346-600</f>
        <v>746</v>
      </c>
      <c r="N34" s="32"/>
      <c r="O34" s="32"/>
      <c r="P34" s="22" t="s">
        <v>23</v>
      </c>
    </row>
    <row r="35" spans="1:16" ht="63.75" x14ac:dyDescent="0.25">
      <c r="A35" s="7" t="s">
        <v>18</v>
      </c>
      <c r="B35" s="8" t="s">
        <v>63</v>
      </c>
      <c r="C35" s="9" t="s">
        <v>64</v>
      </c>
      <c r="D35" s="10">
        <v>41060010002</v>
      </c>
      <c r="E35" s="11" t="s">
        <v>66</v>
      </c>
      <c r="F35" s="11" t="s">
        <v>22</v>
      </c>
      <c r="G35" s="12">
        <v>0</v>
      </c>
      <c r="H35" s="12">
        <v>0</v>
      </c>
      <c r="I35" s="12">
        <v>0</v>
      </c>
      <c r="J35" s="18" t="s">
        <v>25</v>
      </c>
      <c r="K35" s="19" t="s">
        <v>25</v>
      </c>
      <c r="L35" s="23" t="s">
        <v>25</v>
      </c>
      <c r="M35" s="16" t="s">
        <v>25</v>
      </c>
      <c r="N35" s="9"/>
      <c r="O35" s="9"/>
      <c r="P35" s="22" t="s">
        <v>23</v>
      </c>
    </row>
    <row r="36" spans="1:16" ht="63.75" x14ac:dyDescent="0.25">
      <c r="A36" s="7" t="s">
        <v>18</v>
      </c>
      <c r="B36" s="8" t="s">
        <v>63</v>
      </c>
      <c r="C36" s="9" t="s">
        <v>64</v>
      </c>
      <c r="D36" s="10">
        <v>41060010003</v>
      </c>
      <c r="E36" s="11" t="s">
        <v>67</v>
      </c>
      <c r="F36" s="11" t="s">
        <v>22</v>
      </c>
      <c r="G36" s="12">
        <v>0</v>
      </c>
      <c r="H36" s="12">
        <v>0</v>
      </c>
      <c r="I36" s="12">
        <v>0</v>
      </c>
      <c r="J36" s="18" t="s">
        <v>25</v>
      </c>
      <c r="K36" s="19" t="s">
        <v>25</v>
      </c>
      <c r="L36" s="23" t="s">
        <v>25</v>
      </c>
      <c r="M36" s="16" t="s">
        <v>25</v>
      </c>
      <c r="N36" s="32"/>
      <c r="O36" s="32"/>
      <c r="P36" s="22" t="s">
        <v>23</v>
      </c>
    </row>
    <row r="37" spans="1:16" ht="63.75" x14ac:dyDescent="0.25">
      <c r="A37" s="7" t="s">
        <v>18</v>
      </c>
      <c r="B37" s="8" t="s">
        <v>63</v>
      </c>
      <c r="C37" s="9" t="s">
        <v>64</v>
      </c>
      <c r="D37" s="10">
        <v>41060010004</v>
      </c>
      <c r="E37" s="11" t="s">
        <v>68</v>
      </c>
      <c r="F37" s="11" t="s">
        <v>43</v>
      </c>
      <c r="G37" s="27">
        <v>100</v>
      </c>
      <c r="H37" s="27">
        <v>100</v>
      </c>
      <c r="I37" s="27">
        <v>100</v>
      </c>
      <c r="J37" s="13">
        <v>1</v>
      </c>
      <c r="K37" s="14">
        <v>1</v>
      </c>
      <c r="L37" s="29">
        <v>100</v>
      </c>
      <c r="M37" s="16">
        <v>100</v>
      </c>
      <c r="N37" s="9"/>
      <c r="O37" s="9"/>
      <c r="P37" s="22" t="s">
        <v>23</v>
      </c>
    </row>
    <row r="38" spans="1:16" ht="63.75" x14ac:dyDescent="0.25">
      <c r="A38" s="7" t="s">
        <v>18</v>
      </c>
      <c r="B38" s="8" t="s">
        <v>63</v>
      </c>
      <c r="C38" s="9" t="s">
        <v>64</v>
      </c>
      <c r="D38" s="24">
        <v>41060010005</v>
      </c>
      <c r="E38" s="11" t="s">
        <v>69</v>
      </c>
      <c r="F38" s="11" t="s">
        <v>43</v>
      </c>
      <c r="G38" s="27">
        <v>80.599999999999994</v>
      </c>
      <c r="H38" s="27">
        <v>82</v>
      </c>
      <c r="I38" s="27">
        <v>81.094759895304733</v>
      </c>
      <c r="J38" s="13">
        <v>0.35339992521766928</v>
      </c>
      <c r="K38" s="14">
        <v>0.35339992521766928</v>
      </c>
      <c r="L38" s="29">
        <v>85</v>
      </c>
      <c r="M38" s="16">
        <v>85</v>
      </c>
      <c r="N38" s="32"/>
      <c r="O38" s="32"/>
      <c r="P38" s="22" t="s">
        <v>23</v>
      </c>
    </row>
    <row r="39" spans="1:16" ht="63.75" x14ac:dyDescent="0.25">
      <c r="A39" s="7" t="s">
        <v>18</v>
      </c>
      <c r="B39" s="8" t="s">
        <v>63</v>
      </c>
      <c r="C39" s="9" t="s">
        <v>64</v>
      </c>
      <c r="D39" s="10">
        <v>41060010006</v>
      </c>
      <c r="E39" s="11" t="s">
        <v>70</v>
      </c>
      <c r="F39" s="11" t="s">
        <v>43</v>
      </c>
      <c r="G39" s="27">
        <v>0</v>
      </c>
      <c r="H39" s="27">
        <v>0</v>
      </c>
      <c r="I39" s="27">
        <v>0</v>
      </c>
      <c r="J39" s="18" t="s">
        <v>25</v>
      </c>
      <c r="K39" s="19" t="s">
        <v>25</v>
      </c>
      <c r="L39" s="29">
        <v>30</v>
      </c>
      <c r="M39" s="16">
        <v>20</v>
      </c>
      <c r="N39" s="32" t="s">
        <v>108</v>
      </c>
      <c r="O39" s="9"/>
      <c r="P39" s="22" t="s">
        <v>23</v>
      </c>
    </row>
    <row r="40" spans="1:16" ht="51" x14ac:dyDescent="0.25">
      <c r="A40" s="7" t="s">
        <v>18</v>
      </c>
      <c r="B40" s="8" t="s">
        <v>63</v>
      </c>
      <c r="C40" s="9" t="s">
        <v>71</v>
      </c>
      <c r="D40" s="10">
        <v>41060020005</v>
      </c>
      <c r="E40" s="11" t="s">
        <v>72</v>
      </c>
      <c r="F40" s="11" t="s">
        <v>22</v>
      </c>
      <c r="G40" s="12">
        <v>0</v>
      </c>
      <c r="H40" s="12">
        <v>4418</v>
      </c>
      <c r="I40" s="12">
        <v>5248</v>
      </c>
      <c r="J40" s="13">
        <v>1</v>
      </c>
      <c r="K40" s="14">
        <v>1</v>
      </c>
      <c r="L40" s="15">
        <v>4418</v>
      </c>
      <c r="M40" s="16">
        <v>12000</v>
      </c>
      <c r="N40" s="9" t="s">
        <v>111</v>
      </c>
      <c r="O40" s="9"/>
      <c r="P40" s="22" t="s">
        <v>23</v>
      </c>
    </row>
    <row r="41" spans="1:16" ht="89.25" x14ac:dyDescent="0.25">
      <c r="A41" s="7" t="s">
        <v>73</v>
      </c>
      <c r="B41" s="8" t="s">
        <v>74</v>
      </c>
      <c r="C41" s="9" t="s">
        <v>75</v>
      </c>
      <c r="D41" s="10">
        <v>43010030001</v>
      </c>
      <c r="E41" s="11" t="s">
        <v>76</v>
      </c>
      <c r="F41" s="11" t="s">
        <v>22</v>
      </c>
      <c r="G41" s="12">
        <v>2700</v>
      </c>
      <c r="H41" s="12">
        <v>4200</v>
      </c>
      <c r="I41" s="12">
        <v>4516</v>
      </c>
      <c r="J41" s="18">
        <v>1</v>
      </c>
      <c r="K41" s="14">
        <v>1</v>
      </c>
      <c r="L41" s="15">
        <v>4560</v>
      </c>
      <c r="M41" s="16">
        <f>867+I41</f>
        <v>5383</v>
      </c>
      <c r="N41" s="32" t="s">
        <v>108</v>
      </c>
      <c r="O41" s="32"/>
      <c r="P41" s="22" t="s">
        <v>23</v>
      </c>
    </row>
    <row r="42" spans="1:16" ht="76.5" x14ac:dyDescent="0.25">
      <c r="A42" s="7" t="s">
        <v>73</v>
      </c>
      <c r="B42" s="8" t="s">
        <v>74</v>
      </c>
      <c r="C42" s="9" t="s">
        <v>75</v>
      </c>
      <c r="D42" s="10">
        <v>43010030002</v>
      </c>
      <c r="E42" s="11" t="s">
        <v>77</v>
      </c>
      <c r="F42" s="11" t="s">
        <v>22</v>
      </c>
      <c r="G42" s="12">
        <v>1041</v>
      </c>
      <c r="H42" s="12">
        <v>1641</v>
      </c>
      <c r="I42" s="12">
        <v>1491</v>
      </c>
      <c r="J42" s="18">
        <v>0.75</v>
      </c>
      <c r="K42" s="14">
        <v>0.75</v>
      </c>
      <c r="L42" s="15">
        <v>2921</v>
      </c>
      <c r="M42" s="16">
        <f>798+I42</f>
        <v>2289</v>
      </c>
      <c r="N42" s="32" t="s">
        <v>108</v>
      </c>
      <c r="O42" s="32"/>
      <c r="P42" s="22" t="s">
        <v>23</v>
      </c>
    </row>
    <row r="43" spans="1:16" ht="89.25" x14ac:dyDescent="0.25">
      <c r="A43" s="7" t="s">
        <v>73</v>
      </c>
      <c r="B43" s="8" t="s">
        <v>74</v>
      </c>
      <c r="C43" s="9" t="s">
        <v>75</v>
      </c>
      <c r="D43" s="10">
        <v>43010030003</v>
      </c>
      <c r="E43" s="11" t="s">
        <v>78</v>
      </c>
      <c r="F43" s="11" t="s">
        <v>22</v>
      </c>
      <c r="G43" s="12">
        <v>0</v>
      </c>
      <c r="H43" s="12">
        <v>0</v>
      </c>
      <c r="I43" s="12">
        <v>0</v>
      </c>
      <c r="J43" s="18" t="s">
        <v>25</v>
      </c>
      <c r="K43" s="19" t="s">
        <v>25</v>
      </c>
      <c r="L43" s="15">
        <v>150</v>
      </c>
      <c r="M43" s="16">
        <v>80</v>
      </c>
      <c r="N43" s="32" t="s">
        <v>108</v>
      </c>
      <c r="O43" s="32"/>
      <c r="P43" s="22" t="s">
        <v>23</v>
      </c>
    </row>
    <row r="44" spans="1:16" ht="76.5" x14ac:dyDescent="0.25">
      <c r="A44" s="7" t="s">
        <v>73</v>
      </c>
      <c r="B44" s="8" t="s">
        <v>74</v>
      </c>
      <c r="C44" s="9" t="s">
        <v>75</v>
      </c>
      <c r="D44" s="10">
        <v>43010030004</v>
      </c>
      <c r="E44" s="11" t="s">
        <v>79</v>
      </c>
      <c r="F44" s="11" t="s">
        <v>22</v>
      </c>
      <c r="G44" s="12">
        <v>0</v>
      </c>
      <c r="H44" s="12">
        <v>0</v>
      </c>
      <c r="I44" s="12">
        <v>0</v>
      </c>
      <c r="J44" s="18" t="s">
        <v>25</v>
      </c>
      <c r="K44" s="19" t="s">
        <v>25</v>
      </c>
      <c r="L44" s="15">
        <v>1</v>
      </c>
      <c r="M44" s="16">
        <v>0</v>
      </c>
      <c r="N44" s="32" t="s">
        <v>108</v>
      </c>
      <c r="O44" s="32"/>
      <c r="P44" s="22" t="s">
        <v>23</v>
      </c>
    </row>
    <row r="45" spans="1:16" ht="76.5" x14ac:dyDescent="0.25">
      <c r="A45" s="7" t="s">
        <v>73</v>
      </c>
      <c r="B45" s="8" t="s">
        <v>80</v>
      </c>
      <c r="C45" s="9" t="s">
        <v>81</v>
      </c>
      <c r="D45" s="10">
        <v>43040020001</v>
      </c>
      <c r="E45" s="11" t="s">
        <v>82</v>
      </c>
      <c r="F45" s="11" t="s">
        <v>22</v>
      </c>
      <c r="G45" s="12">
        <v>3</v>
      </c>
      <c r="H45" s="12">
        <v>3</v>
      </c>
      <c r="I45" s="12">
        <v>3</v>
      </c>
      <c r="J45" s="18">
        <v>1</v>
      </c>
      <c r="K45" s="14">
        <v>1</v>
      </c>
      <c r="L45" s="15">
        <v>6</v>
      </c>
      <c r="M45" s="16">
        <v>4</v>
      </c>
      <c r="N45" s="32" t="s">
        <v>108</v>
      </c>
      <c r="O45" s="32"/>
      <c r="P45" s="22" t="s">
        <v>23</v>
      </c>
    </row>
    <row r="46" spans="1:16" ht="89.25" x14ac:dyDescent="0.25">
      <c r="A46" s="7" t="s">
        <v>73</v>
      </c>
      <c r="B46" s="8" t="s">
        <v>80</v>
      </c>
      <c r="C46" s="9" t="s">
        <v>81</v>
      </c>
      <c r="D46" s="10">
        <v>43040020002</v>
      </c>
      <c r="E46" s="11" t="s">
        <v>83</v>
      </c>
      <c r="F46" s="11" t="s">
        <v>43</v>
      </c>
      <c r="G46" s="27">
        <v>100</v>
      </c>
      <c r="H46" s="27">
        <v>100</v>
      </c>
      <c r="I46" s="27">
        <v>100</v>
      </c>
      <c r="J46" s="18">
        <v>1</v>
      </c>
      <c r="K46" s="14">
        <v>1</v>
      </c>
      <c r="L46" s="29">
        <v>100</v>
      </c>
      <c r="M46" s="16">
        <v>100</v>
      </c>
      <c r="N46" s="32" t="s">
        <v>108</v>
      </c>
      <c r="O46" s="32"/>
      <c r="P46" s="22" t="s">
        <v>23</v>
      </c>
    </row>
    <row r="47" spans="1:16" ht="76.5" x14ac:dyDescent="0.25">
      <c r="A47" s="7" t="s">
        <v>73</v>
      </c>
      <c r="B47" s="8" t="s">
        <v>80</v>
      </c>
      <c r="C47" s="9" t="s">
        <v>84</v>
      </c>
      <c r="D47" s="10">
        <v>43040030001</v>
      </c>
      <c r="E47" s="11" t="s">
        <v>85</v>
      </c>
      <c r="F47" s="11" t="s">
        <v>22</v>
      </c>
      <c r="G47" s="12">
        <v>41</v>
      </c>
      <c r="H47" s="12">
        <v>45</v>
      </c>
      <c r="I47" s="12">
        <v>45</v>
      </c>
      <c r="J47" s="18">
        <v>1</v>
      </c>
      <c r="K47" s="14">
        <v>1</v>
      </c>
      <c r="L47" s="15">
        <v>70</v>
      </c>
      <c r="M47" s="16">
        <v>0</v>
      </c>
      <c r="N47" s="32" t="s">
        <v>97</v>
      </c>
      <c r="O47" s="32"/>
      <c r="P47" s="22" t="s">
        <v>23</v>
      </c>
    </row>
    <row r="48" spans="1:16" ht="76.5" x14ac:dyDescent="0.25">
      <c r="A48" s="7" t="s">
        <v>73</v>
      </c>
      <c r="B48" s="8" t="s">
        <v>80</v>
      </c>
      <c r="C48" s="9" t="s">
        <v>86</v>
      </c>
      <c r="D48" s="10">
        <v>43040050001</v>
      </c>
      <c r="E48" s="11" t="s">
        <v>87</v>
      </c>
      <c r="F48" s="11" t="s">
        <v>22</v>
      </c>
      <c r="G48" s="12">
        <v>0</v>
      </c>
      <c r="H48" s="12">
        <v>0</v>
      </c>
      <c r="I48" s="12">
        <v>0</v>
      </c>
      <c r="J48" s="18" t="s">
        <v>25</v>
      </c>
      <c r="K48" s="19" t="s">
        <v>25</v>
      </c>
      <c r="L48" s="15">
        <v>1</v>
      </c>
      <c r="M48" s="16">
        <v>1</v>
      </c>
      <c r="N48" s="32" t="s">
        <v>108</v>
      </c>
      <c r="O48" s="32"/>
      <c r="P48" s="22" t="s">
        <v>23</v>
      </c>
    </row>
    <row r="49" spans="1:16" ht="76.5" x14ac:dyDescent="0.25">
      <c r="A49" s="7" t="s">
        <v>73</v>
      </c>
      <c r="B49" s="8" t="s">
        <v>80</v>
      </c>
      <c r="C49" s="9" t="s">
        <v>86</v>
      </c>
      <c r="D49" s="10">
        <v>43040050002</v>
      </c>
      <c r="E49" s="11" t="s">
        <v>88</v>
      </c>
      <c r="F49" s="11" t="s">
        <v>22</v>
      </c>
      <c r="G49" s="12">
        <v>3</v>
      </c>
      <c r="H49" s="12">
        <v>5</v>
      </c>
      <c r="I49" s="12">
        <v>4</v>
      </c>
      <c r="J49" s="18">
        <v>0.5</v>
      </c>
      <c r="K49" s="14">
        <v>0.5</v>
      </c>
      <c r="L49" s="15">
        <v>5</v>
      </c>
      <c r="M49" s="16">
        <v>4</v>
      </c>
      <c r="N49" s="32"/>
      <c r="O49" s="32"/>
      <c r="P49" s="22" t="s">
        <v>23</v>
      </c>
    </row>
    <row r="50" spans="1:16" ht="63.75" x14ac:dyDescent="0.25">
      <c r="A50" s="7" t="s">
        <v>89</v>
      </c>
      <c r="B50" s="8" t="s">
        <v>90</v>
      </c>
      <c r="C50" s="9" t="s">
        <v>91</v>
      </c>
      <c r="D50" s="10">
        <v>45010020018</v>
      </c>
      <c r="E50" s="11" t="s">
        <v>92</v>
      </c>
      <c r="F50" s="11" t="s">
        <v>22</v>
      </c>
      <c r="G50" s="12">
        <v>0</v>
      </c>
      <c r="H50" s="12">
        <v>0</v>
      </c>
      <c r="I50" s="12">
        <v>0</v>
      </c>
      <c r="J50" s="18" t="s">
        <v>25</v>
      </c>
      <c r="K50" s="19" t="s">
        <v>25</v>
      </c>
      <c r="L50" s="23" t="s">
        <v>25</v>
      </c>
      <c r="M50" s="16" t="s">
        <v>25</v>
      </c>
      <c r="N50" s="32"/>
      <c r="O50" s="32"/>
      <c r="P50" s="22" t="s">
        <v>23</v>
      </c>
    </row>
    <row r="51" spans="1:16" ht="51" x14ac:dyDescent="0.25">
      <c r="A51" s="7" t="s">
        <v>89</v>
      </c>
      <c r="B51" s="8" t="s">
        <v>93</v>
      </c>
      <c r="C51" s="9" t="s">
        <v>94</v>
      </c>
      <c r="D51" s="10">
        <v>45030010009</v>
      </c>
      <c r="E51" s="11" t="s">
        <v>95</v>
      </c>
      <c r="F51" s="11" t="s">
        <v>22</v>
      </c>
      <c r="G51" s="12">
        <v>1</v>
      </c>
      <c r="H51" s="12">
        <v>1</v>
      </c>
      <c r="I51" s="12">
        <v>1</v>
      </c>
      <c r="J51" s="18">
        <v>1</v>
      </c>
      <c r="K51" s="14">
        <v>1</v>
      </c>
      <c r="L51" s="15">
        <v>1</v>
      </c>
      <c r="M51" s="30">
        <v>0.6</v>
      </c>
      <c r="N51" s="32" t="s">
        <v>108</v>
      </c>
      <c r="O51" s="32"/>
      <c r="P51" s="22" t="s">
        <v>23</v>
      </c>
    </row>
    <row r="52" spans="1:16" ht="51" x14ac:dyDescent="0.25">
      <c r="A52" s="7" t="s">
        <v>89</v>
      </c>
      <c r="B52" s="8" t="s">
        <v>93</v>
      </c>
      <c r="C52" s="9" t="s">
        <v>94</v>
      </c>
      <c r="D52" s="10">
        <v>45030010010</v>
      </c>
      <c r="E52" s="11" t="s">
        <v>96</v>
      </c>
      <c r="F52" s="11" t="s">
        <v>22</v>
      </c>
      <c r="G52" s="12">
        <v>0</v>
      </c>
      <c r="H52" s="12">
        <v>0</v>
      </c>
      <c r="I52" s="12">
        <v>0</v>
      </c>
      <c r="J52" s="18" t="s">
        <v>25</v>
      </c>
      <c r="K52" s="19" t="s">
        <v>25</v>
      </c>
      <c r="L52" s="15">
        <v>1</v>
      </c>
      <c r="M52" s="16">
        <v>0</v>
      </c>
      <c r="N52" s="32" t="s">
        <v>112</v>
      </c>
      <c r="O52" s="32"/>
      <c r="P52" s="22" t="s">
        <v>23</v>
      </c>
    </row>
  </sheetData>
  <mergeCells count="16">
    <mergeCell ref="P2:P3"/>
    <mergeCell ref="A1:G1"/>
    <mergeCell ref="H1:K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L2:L3"/>
    <mergeCell ref="M2:M3"/>
    <mergeCell ref="N2:N3"/>
    <mergeCell ref="O2:O3"/>
  </mergeCells>
  <conditionalFormatting sqref="K4:K52">
    <cfRule type="iconSet" priority="4">
      <iconSet iconSet="3TrafficLights2" showValue="0">
        <cfvo type="percent" val="0"/>
        <cfvo type="percent" val="60"/>
        <cfvo type="percent" val="70"/>
      </iconSet>
    </cfRule>
  </conditionalFormatting>
  <conditionalFormatting sqref="L50 L35:L36 L32 L28 L25 L22 L16 L8">
    <cfRule type="iconSet" priority="3">
      <iconSet iconSet="3TrafficLights2" showValue="0">
        <cfvo type="percent" val="0"/>
        <cfvo type="percent" val="60"/>
        <cfvo type="percent" val="70"/>
      </iconSet>
    </cfRule>
  </conditionalFormatting>
  <conditionalFormatting sqref="L19">
    <cfRule type="iconSet" priority="1">
      <iconSet iconSet="3TrafficLights2" showValue="0">
        <cfvo type="percent" val="0"/>
        <cfvo type="percent" val="60"/>
        <cfvo type="percent" val="70"/>
      </iconSet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Yanni Alejandro</dc:creator>
  <cp:lastModifiedBy>UsuarioLocal</cp:lastModifiedBy>
  <dcterms:created xsi:type="dcterms:W3CDTF">2017-10-27T22:32:35Z</dcterms:created>
  <dcterms:modified xsi:type="dcterms:W3CDTF">2017-10-31T20:47:34Z</dcterms:modified>
</cp:coreProperties>
</file>